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120" windowHeight="9000" activeTab="0"/>
  </bookViews>
  <sheets>
    <sheet name="A" sheetId="1" r:id="rId1"/>
    <sheet name="B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<sst xmlns="http://schemas.openxmlformats.org/spreadsheetml/2006/main" count="147" uniqueCount="81">
  <si>
    <t>Product</t>
  </si>
  <si>
    <t>Butter 1/2 lb</t>
  </si>
  <si>
    <t>Cheddar cheese  lb</t>
  </si>
  <si>
    <t>Red Label Tea 1/4 lb</t>
  </si>
  <si>
    <t>Bacon 1 lb</t>
  </si>
  <si>
    <t xml:space="preserve">6 Eggs </t>
  </si>
  <si>
    <t>Pork sausages lb</t>
  </si>
  <si>
    <t>Blackcurrant jam</t>
  </si>
  <si>
    <t>Pears can</t>
  </si>
  <si>
    <t>Sugar 2 lb</t>
  </si>
  <si>
    <t>Cream</t>
  </si>
  <si>
    <t>Pork pie lb</t>
  </si>
  <si>
    <t>Chicken (small whole)</t>
  </si>
  <si>
    <t>Ham lb</t>
  </si>
  <si>
    <t>Coffee lb</t>
  </si>
  <si>
    <t>Bloater paste</t>
  </si>
  <si>
    <t>Condensed milk</t>
  </si>
  <si>
    <t>Salmon</t>
  </si>
  <si>
    <t>Pineapple</t>
  </si>
  <si>
    <t>Cocoa lb</t>
  </si>
  <si>
    <t>Duck</t>
  </si>
  <si>
    <t>Total</t>
  </si>
  <si>
    <t>Inflated conversion</t>
  </si>
  <si>
    <t>1911 Price</t>
  </si>
  <si>
    <t>7d</t>
  </si>
  <si>
    <t>10d</t>
  </si>
  <si>
    <t>4.5d</t>
  </si>
  <si>
    <t>11d</t>
  </si>
  <si>
    <t>1s</t>
  </si>
  <si>
    <t>9d</t>
  </si>
  <si>
    <t>5.d</t>
  </si>
  <si>
    <t>6d</t>
  </si>
  <si>
    <t>5.5d</t>
  </si>
  <si>
    <t>2s</t>
  </si>
  <si>
    <t>1s 6d</t>
  </si>
  <si>
    <t>3d</t>
  </si>
  <si>
    <t>6.5d</t>
  </si>
  <si>
    <t>4s 0d</t>
  </si>
  <si>
    <t>19s 1.5d</t>
  </si>
  <si>
    <t>Conversion</t>
  </si>
  <si>
    <t xml:space="preserve">Inflated </t>
  </si>
  <si>
    <t>2001Price</t>
  </si>
  <si>
    <t>Comments</t>
  </si>
  <si>
    <t>250g slightly salted</t>
  </si>
  <si>
    <t>English medium mature</t>
  </si>
  <si>
    <t>125g loose tea</t>
  </si>
  <si>
    <t>Unsmoked back</t>
  </si>
  <si>
    <t>Medium (6 medium free range eggs=£1.05)</t>
  </si>
  <si>
    <t>Large pork sausages</t>
  </si>
  <si>
    <t>454g</t>
  </si>
  <si>
    <t>Quarters in light syrup 411g</t>
  </si>
  <si>
    <t>1kg</t>
  </si>
  <si>
    <t>142 ml</t>
  </si>
  <si>
    <t>Normal price for product that was on special offer at 99p</t>
  </si>
  <si>
    <t>1.5 kg. (Free range 1.2kg = £4.24)</t>
  </si>
  <si>
    <t>Wiltshire (delicatessen counter) £1.08/qr</t>
  </si>
  <si>
    <t>Original blend ground.  Normal price for product that was on special offer at £2.49)</t>
  </si>
  <si>
    <t>Shippams 75g</t>
  </si>
  <si>
    <t>Nestle 397g</t>
  </si>
  <si>
    <t>Pink 180g</t>
  </si>
  <si>
    <t>Slices in juice 432g</t>
  </si>
  <si>
    <t>£1.39 250g</t>
  </si>
  <si>
    <t>2.2kg Gressingham Duck</t>
  </si>
  <si>
    <t>Prices gathered 24th Nov 2001 at Sainsbury's Street</t>
  </si>
  <si>
    <t>1911 Product</t>
  </si>
  <si>
    <t>Salmon can</t>
  </si>
  <si>
    <t>Pineapple can</t>
  </si>
  <si>
    <t>Sub total</t>
  </si>
  <si>
    <t>Carry</t>
  </si>
  <si>
    <t>Answer</t>
  </si>
  <si>
    <t>Conversion £p</t>
  </si>
  <si>
    <t>£</t>
  </si>
  <si>
    <t>s</t>
  </si>
  <si>
    <t>d</t>
  </si>
  <si>
    <t>£p</t>
  </si>
  <si>
    <t>284 ml</t>
  </si>
  <si>
    <t>Original blend ground (normal price for product on special offer at £2.45)</t>
  </si>
  <si>
    <t>2.2kg Gressingham duck</t>
  </si>
  <si>
    <t>250g Slightly Salted</t>
  </si>
  <si>
    <t xml:space="preserve">Inflated* </t>
  </si>
  <si>
    <t>* Based on RPI for food: £1 in 1911= £45.25 in 2001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</si>
</sst>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;;;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Gill San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showOutlineSymbols="0" zoomScale="87" zoomScaleNormal="87" workbookViewId="0" topLeftCell="B1">
      <selection activeCell="F26" sqref="F26"/>
    </sheetView>
  </sheetViews>
  <sheetFormatPr defaultColWidth="8.88671875" defaultRowHeight="15"/>
  <cols>
    <col min="1" max="1" width="17.6640625" style="1" customWidth="1"/>
    <col min="2" max="5" width="9.6640625" style="1" customWidth="1"/>
    <col min="6" max="6" width="56.6640625" style="1" customWidth="1"/>
    <col min="7" max="16384" width="9.6640625" style="1" customWidth="1"/>
  </cols>
  <sheetData>
    <row r="1" spans="1:6" ht="15.75">
      <c r="A1" s="9" t="s">
        <v>0</v>
      </c>
      <c r="B1" s="9" t="s">
        <v>23</v>
      </c>
      <c r="C1" s="9" t="s">
        <v>39</v>
      </c>
      <c r="D1" s="10" t="s">
        <v>79</v>
      </c>
      <c r="E1" s="9" t="s">
        <v>41</v>
      </c>
      <c r="F1" s="9" t="s">
        <v>42</v>
      </c>
    </row>
    <row r="2" spans="1:6" ht="15.75">
      <c r="A2" s="9" t="s">
        <v>1</v>
      </c>
      <c r="B2" s="10" t="s">
        <v>24</v>
      </c>
      <c r="C2" s="11">
        <v>0.03</v>
      </c>
      <c r="D2" s="11">
        <f aca="true" t="shared" si="0" ref="D2:D21">C2*45.25</f>
        <v>1.3575</v>
      </c>
      <c r="E2" s="11">
        <v>0.69</v>
      </c>
      <c r="F2" s="9" t="s">
        <v>78</v>
      </c>
    </row>
    <row r="3" spans="1:6" ht="15.75">
      <c r="A3" s="9" t="s">
        <v>2</v>
      </c>
      <c r="B3" s="10" t="s">
        <v>25</v>
      </c>
      <c r="C3" s="11">
        <v>0.04</v>
      </c>
      <c r="D3" s="11">
        <f t="shared" si="0"/>
        <v>1.81</v>
      </c>
      <c r="E3" s="11">
        <v>2.26</v>
      </c>
      <c r="F3" s="9" t="s">
        <v>44</v>
      </c>
    </row>
    <row r="4" spans="1:6" ht="15.75">
      <c r="A4" s="9" t="s">
        <v>3</v>
      </c>
      <c r="B4" s="10" t="s">
        <v>26</v>
      </c>
      <c r="C4" s="11">
        <v>0.02</v>
      </c>
      <c r="D4" s="11">
        <f t="shared" si="0"/>
        <v>0.905</v>
      </c>
      <c r="E4" s="11">
        <v>0.62</v>
      </c>
      <c r="F4" s="9" t="s">
        <v>45</v>
      </c>
    </row>
    <row r="5" spans="1:6" ht="15.75">
      <c r="A5" s="9" t="s">
        <v>4</v>
      </c>
      <c r="B5" s="10" t="s">
        <v>27</v>
      </c>
      <c r="C5" s="11">
        <v>0.05</v>
      </c>
      <c r="D5" s="11">
        <f t="shared" si="0"/>
        <v>2.2625</v>
      </c>
      <c r="E5" s="11">
        <v>4.07</v>
      </c>
      <c r="F5" s="9" t="s">
        <v>46</v>
      </c>
    </row>
    <row r="6" spans="1:6" ht="15.75">
      <c r="A6" s="9" t="s">
        <v>5</v>
      </c>
      <c r="B6" s="10" t="s">
        <v>28</v>
      </c>
      <c r="C6" s="11">
        <v>0.05</v>
      </c>
      <c r="D6" s="11">
        <f t="shared" si="0"/>
        <v>2.2625</v>
      </c>
      <c r="E6" s="11">
        <v>0.65</v>
      </c>
      <c r="F6" s="9" t="s">
        <v>47</v>
      </c>
    </row>
    <row r="7" spans="1:6" ht="15.75">
      <c r="A7" s="9" t="s">
        <v>6</v>
      </c>
      <c r="B7" s="10" t="s">
        <v>29</v>
      </c>
      <c r="C7" s="11">
        <v>0.04</v>
      </c>
      <c r="D7" s="11">
        <f t="shared" si="0"/>
        <v>1.81</v>
      </c>
      <c r="E7" s="11">
        <v>1.59</v>
      </c>
      <c r="F7" s="9" t="s">
        <v>48</v>
      </c>
    </row>
    <row r="8" spans="1:6" ht="15.75">
      <c r="A8" s="9" t="s">
        <v>7</v>
      </c>
      <c r="B8" s="10" t="s">
        <v>30</v>
      </c>
      <c r="C8" s="11">
        <v>0.02</v>
      </c>
      <c r="D8" s="11">
        <f t="shared" si="0"/>
        <v>0.905</v>
      </c>
      <c r="E8" s="11">
        <v>0.75</v>
      </c>
      <c r="F8" s="9" t="s">
        <v>49</v>
      </c>
    </row>
    <row r="9" spans="1:6" ht="15.75">
      <c r="A9" s="9" t="s">
        <v>8</v>
      </c>
      <c r="B9" s="10" t="s">
        <v>29</v>
      </c>
      <c r="C9" s="11">
        <v>0.04</v>
      </c>
      <c r="D9" s="11">
        <f t="shared" si="0"/>
        <v>1.81</v>
      </c>
      <c r="E9" s="11">
        <v>0.49</v>
      </c>
      <c r="F9" s="9" t="s">
        <v>50</v>
      </c>
    </row>
    <row r="10" spans="1:6" ht="15.75">
      <c r="A10" s="9" t="s">
        <v>9</v>
      </c>
      <c r="B10" s="10" t="s">
        <v>31</v>
      </c>
      <c r="C10" s="11">
        <v>0.025</v>
      </c>
      <c r="D10" s="11">
        <f t="shared" si="0"/>
        <v>1.13125</v>
      </c>
      <c r="E10" s="11">
        <v>0.49</v>
      </c>
      <c r="F10" s="9" t="s">
        <v>51</v>
      </c>
    </row>
    <row r="11" spans="1:6" ht="15.75">
      <c r="A11" s="9" t="s">
        <v>10</v>
      </c>
      <c r="B11" s="10" t="s">
        <v>32</v>
      </c>
      <c r="C11" s="11">
        <v>0.02</v>
      </c>
      <c r="D11" s="11">
        <f t="shared" si="0"/>
        <v>0.905</v>
      </c>
      <c r="E11" s="11">
        <v>0.39</v>
      </c>
      <c r="F11" s="9" t="s">
        <v>52</v>
      </c>
    </row>
    <row r="12" spans="1:6" ht="15.75">
      <c r="A12" s="9" t="s">
        <v>11</v>
      </c>
      <c r="B12" s="10" t="s">
        <v>29</v>
      </c>
      <c r="C12" s="11">
        <v>0.04</v>
      </c>
      <c r="D12" s="11">
        <f t="shared" si="0"/>
        <v>1.81</v>
      </c>
      <c r="E12" s="11">
        <v>1.29</v>
      </c>
      <c r="F12" s="9" t="s">
        <v>53</v>
      </c>
    </row>
    <row r="13" spans="1:6" ht="15.75">
      <c r="A13" s="9" t="s">
        <v>12</v>
      </c>
      <c r="B13" s="10" t="s">
        <v>33</v>
      </c>
      <c r="C13" s="11">
        <v>0.1</v>
      </c>
      <c r="D13" s="11">
        <f t="shared" si="0"/>
        <v>4.525</v>
      </c>
      <c r="E13" s="11">
        <v>3.75</v>
      </c>
      <c r="F13" s="9" t="s">
        <v>54</v>
      </c>
    </row>
    <row r="14" spans="1:6" ht="15.75">
      <c r="A14" s="9" t="s">
        <v>13</v>
      </c>
      <c r="B14" s="10" t="s">
        <v>28</v>
      </c>
      <c r="C14" s="11">
        <v>0.05</v>
      </c>
      <c r="D14" s="11">
        <f t="shared" si="0"/>
        <v>2.2625</v>
      </c>
      <c r="E14" s="11">
        <v>4.32</v>
      </c>
      <c r="F14" s="9" t="s">
        <v>55</v>
      </c>
    </row>
    <row r="15" spans="1:6" ht="15.75">
      <c r="A15" s="9" t="s">
        <v>14</v>
      </c>
      <c r="B15" s="10" t="s">
        <v>34</v>
      </c>
      <c r="C15" s="11">
        <v>0.075</v>
      </c>
      <c r="D15" s="11">
        <f t="shared" si="0"/>
        <v>3.39375</v>
      </c>
      <c r="E15" s="11">
        <v>2.55</v>
      </c>
      <c r="F15" s="9" t="s">
        <v>56</v>
      </c>
    </row>
    <row r="16" spans="1:6" ht="15.75">
      <c r="A16" s="9" t="s">
        <v>15</v>
      </c>
      <c r="B16" s="10" t="s">
        <v>35</v>
      </c>
      <c r="C16" s="11">
        <v>0.01</v>
      </c>
      <c r="D16" s="11">
        <f t="shared" si="0"/>
        <v>0.4525</v>
      </c>
      <c r="E16" s="11">
        <v>0.65</v>
      </c>
      <c r="F16" s="9" t="s">
        <v>57</v>
      </c>
    </row>
    <row r="17" spans="1:6" ht="15.75">
      <c r="A17" s="9" t="s">
        <v>16</v>
      </c>
      <c r="B17" s="10" t="s">
        <v>31</v>
      </c>
      <c r="C17" s="11">
        <v>0.025</v>
      </c>
      <c r="D17" s="11">
        <f t="shared" si="0"/>
        <v>1.13125</v>
      </c>
      <c r="E17" s="11">
        <v>1.22</v>
      </c>
      <c r="F17" s="9" t="s">
        <v>58</v>
      </c>
    </row>
    <row r="18" spans="1:6" ht="15.75">
      <c r="A18" s="9" t="s">
        <v>17</v>
      </c>
      <c r="B18" s="10" t="s">
        <v>31</v>
      </c>
      <c r="C18" s="11">
        <v>0.025</v>
      </c>
      <c r="D18" s="11">
        <f t="shared" si="0"/>
        <v>1.13125</v>
      </c>
      <c r="E18" s="11">
        <v>0.99</v>
      </c>
      <c r="F18" s="9" t="s">
        <v>59</v>
      </c>
    </row>
    <row r="19" spans="1:6" ht="15.75">
      <c r="A19" s="9" t="s">
        <v>18</v>
      </c>
      <c r="B19" s="10" t="s">
        <v>36</v>
      </c>
      <c r="C19" s="11">
        <v>0.03</v>
      </c>
      <c r="D19" s="11">
        <f t="shared" si="0"/>
        <v>1.3575</v>
      </c>
      <c r="E19" s="12">
        <v>0.65</v>
      </c>
      <c r="F19" s="9" t="s">
        <v>60</v>
      </c>
    </row>
    <row r="20" spans="1:6" ht="15.75">
      <c r="A20" s="9" t="s">
        <v>19</v>
      </c>
      <c r="B20" s="10" t="s">
        <v>34</v>
      </c>
      <c r="C20" s="11">
        <v>0.075</v>
      </c>
      <c r="D20" s="11">
        <f t="shared" si="0"/>
        <v>3.39375</v>
      </c>
      <c r="E20" s="11">
        <v>2.78</v>
      </c>
      <c r="F20" s="9" t="s">
        <v>61</v>
      </c>
    </row>
    <row r="21" spans="1:6" ht="15.75">
      <c r="A21" s="9" t="s">
        <v>20</v>
      </c>
      <c r="B21" s="10" t="s">
        <v>37</v>
      </c>
      <c r="C21" s="11">
        <v>0.2</v>
      </c>
      <c r="D21" s="11">
        <f t="shared" si="0"/>
        <v>9.05</v>
      </c>
      <c r="E21" s="11">
        <v>8.34</v>
      </c>
      <c r="F21" s="9" t="s">
        <v>62</v>
      </c>
    </row>
    <row r="22" spans="1:6" ht="15.75">
      <c r="A22" s="9" t="s">
        <v>21</v>
      </c>
      <c r="B22" s="10" t="s">
        <v>38</v>
      </c>
      <c r="C22" s="11">
        <v>0.96</v>
      </c>
      <c r="D22" s="11">
        <f>SUM(D2:D21)</f>
        <v>43.666250000000005</v>
      </c>
      <c r="E22" s="11">
        <f>SUM(E2:E21)</f>
        <v>38.54</v>
      </c>
      <c r="F22" s="9"/>
    </row>
    <row r="23" spans="1:6" ht="15.75">
      <c r="A23" s="9" t="s">
        <v>22</v>
      </c>
      <c r="B23" s="9"/>
      <c r="C23" s="11">
        <f>C22*45.25</f>
        <v>43.44</v>
      </c>
      <c r="D23" s="9"/>
      <c r="E23" s="9"/>
      <c r="F23" s="9"/>
    </row>
    <row r="24" spans="1:6" ht="15.75">
      <c r="A24" s="9"/>
      <c r="B24" s="9"/>
      <c r="C24" s="9"/>
      <c r="D24" s="9"/>
      <c r="E24" s="9"/>
      <c r="F24" s="9" t="s">
        <v>63</v>
      </c>
    </row>
    <row r="26" ht="15.75">
      <c r="F26" s="9" t="s">
        <v>80</v>
      </c>
    </row>
  </sheetData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OutlineSymbols="0" zoomScale="87" zoomScaleNormal="87" workbookViewId="0" topLeftCell="A1">
      <selection activeCell="I20" sqref="I20"/>
    </sheetView>
  </sheetViews>
  <sheetFormatPr defaultColWidth="8.88671875" defaultRowHeight="15"/>
  <cols>
    <col min="1" max="1" width="21.6640625" style="1" customWidth="1"/>
    <col min="2" max="9" width="9.6640625" style="1" customWidth="1"/>
    <col min="10" max="10" width="51.6640625" style="1" customWidth="1"/>
    <col min="11" max="16384" width="9.6640625" style="1" customWidth="1"/>
  </cols>
  <sheetData>
    <row r="1" spans="1:11" ht="15">
      <c r="A1" s="1" t="s">
        <v>64</v>
      </c>
      <c r="B1" s="2" t="s">
        <v>23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39</v>
      </c>
      <c r="H1" s="2" t="s">
        <v>40</v>
      </c>
      <c r="I1" s="2" t="s">
        <v>41</v>
      </c>
      <c r="J1" s="2" t="s">
        <v>42</v>
      </c>
      <c r="K1" s="2"/>
    </row>
    <row r="2" spans="1:10" ht="15">
      <c r="A2" s="1" t="s">
        <v>1</v>
      </c>
      <c r="B2" s="3" t="s">
        <v>24</v>
      </c>
      <c r="E2" s="1">
        <v>7</v>
      </c>
      <c r="G2" s="4">
        <v>0.03</v>
      </c>
      <c r="H2" s="5">
        <f aca="true" t="shared" si="0" ref="H2:H21">G2*43</f>
        <v>1.29</v>
      </c>
      <c r="I2" s="5">
        <v>0.69</v>
      </c>
      <c r="J2" s="6" t="s">
        <v>43</v>
      </c>
    </row>
    <row r="3" spans="1:10" ht="15">
      <c r="A3" s="7" t="s">
        <v>2</v>
      </c>
      <c r="B3" s="3" t="s">
        <v>25</v>
      </c>
      <c r="E3" s="1">
        <v>10</v>
      </c>
      <c r="G3" s="5">
        <v>0.04</v>
      </c>
      <c r="H3" s="5">
        <f t="shared" si="0"/>
        <v>1.72</v>
      </c>
      <c r="I3" s="5">
        <v>2.26</v>
      </c>
      <c r="J3" s="1" t="s">
        <v>44</v>
      </c>
    </row>
    <row r="4" spans="1:10" ht="15">
      <c r="A4" s="7" t="s">
        <v>3</v>
      </c>
      <c r="B4" s="3" t="s">
        <v>26</v>
      </c>
      <c r="E4" s="1">
        <v>4.5</v>
      </c>
      <c r="G4" s="5">
        <v>0.02</v>
      </c>
      <c r="H4" s="5">
        <f t="shared" si="0"/>
        <v>0.86</v>
      </c>
      <c r="I4" s="5">
        <v>0.62</v>
      </c>
      <c r="J4" s="7" t="s">
        <v>45</v>
      </c>
    </row>
    <row r="5" spans="1:10" ht="15">
      <c r="A5" s="7" t="s">
        <v>4</v>
      </c>
      <c r="B5" s="3" t="s">
        <v>27</v>
      </c>
      <c r="E5" s="1">
        <v>11</v>
      </c>
      <c r="G5" s="5">
        <v>0.05</v>
      </c>
      <c r="H5" s="5">
        <f t="shared" si="0"/>
        <v>2.15</v>
      </c>
      <c r="I5" s="5">
        <v>4.07</v>
      </c>
      <c r="J5" s="1" t="s">
        <v>46</v>
      </c>
    </row>
    <row r="6" spans="1:10" ht="15">
      <c r="A6" s="1" t="s">
        <v>5</v>
      </c>
      <c r="B6" s="3" t="s">
        <v>28</v>
      </c>
      <c r="D6" s="1">
        <v>1</v>
      </c>
      <c r="E6" s="1">
        <v>0</v>
      </c>
      <c r="G6" s="5">
        <v>0.05</v>
      </c>
      <c r="H6" s="5">
        <f t="shared" si="0"/>
        <v>2.15</v>
      </c>
      <c r="I6" s="5">
        <v>0.65</v>
      </c>
      <c r="J6" s="7" t="s">
        <v>47</v>
      </c>
    </row>
    <row r="7" spans="1:10" ht="15">
      <c r="A7" s="7" t="s">
        <v>6</v>
      </c>
      <c r="B7" s="3" t="s">
        <v>29</v>
      </c>
      <c r="E7" s="1">
        <v>9</v>
      </c>
      <c r="G7" s="5">
        <v>0.04</v>
      </c>
      <c r="H7" s="5">
        <f t="shared" si="0"/>
        <v>1.72</v>
      </c>
      <c r="I7" s="5">
        <v>1.59</v>
      </c>
      <c r="J7" s="1" t="s">
        <v>48</v>
      </c>
    </row>
    <row r="8" spans="1:10" ht="15">
      <c r="A8" s="7" t="s">
        <v>7</v>
      </c>
      <c r="B8" s="3" t="s">
        <v>30</v>
      </c>
      <c r="E8" s="1">
        <v>5</v>
      </c>
      <c r="G8" s="5">
        <v>0.02</v>
      </c>
      <c r="H8" s="5">
        <f t="shared" si="0"/>
        <v>0.86</v>
      </c>
      <c r="I8" s="5">
        <v>0.75</v>
      </c>
      <c r="J8" s="1" t="s">
        <v>49</v>
      </c>
    </row>
    <row r="9" spans="1:10" ht="15">
      <c r="A9" s="1" t="s">
        <v>8</v>
      </c>
      <c r="B9" s="3" t="s">
        <v>29</v>
      </c>
      <c r="E9" s="1">
        <v>9</v>
      </c>
      <c r="G9" s="5">
        <v>0.04</v>
      </c>
      <c r="H9" s="5">
        <f t="shared" si="0"/>
        <v>1.72</v>
      </c>
      <c r="I9" s="5">
        <v>0.49</v>
      </c>
      <c r="J9" s="1" t="s">
        <v>50</v>
      </c>
    </row>
    <row r="10" spans="1:10" ht="15">
      <c r="A10" s="7" t="s">
        <v>9</v>
      </c>
      <c r="B10" s="3" t="s">
        <v>31</v>
      </c>
      <c r="E10" s="1">
        <v>6</v>
      </c>
      <c r="G10" s="5">
        <v>0.025</v>
      </c>
      <c r="H10" s="5">
        <f t="shared" si="0"/>
        <v>1.075</v>
      </c>
      <c r="I10" s="5">
        <v>0.49</v>
      </c>
      <c r="J10" s="1" t="s">
        <v>51</v>
      </c>
    </row>
    <row r="11" spans="1:10" ht="15">
      <c r="A11" s="1" t="s">
        <v>10</v>
      </c>
      <c r="B11" s="3" t="s">
        <v>32</v>
      </c>
      <c r="E11" s="1">
        <v>5.5</v>
      </c>
      <c r="G11" s="5">
        <v>0.02</v>
      </c>
      <c r="H11" s="5">
        <f t="shared" si="0"/>
        <v>0.86</v>
      </c>
      <c r="I11" s="5">
        <v>0.73</v>
      </c>
      <c r="J11" s="1" t="s">
        <v>75</v>
      </c>
    </row>
    <row r="12" spans="1:10" ht="15">
      <c r="A12" s="7" t="s">
        <v>11</v>
      </c>
      <c r="B12" s="3" t="s">
        <v>29</v>
      </c>
      <c r="E12" s="1">
        <v>9</v>
      </c>
      <c r="G12" s="5">
        <v>0.04</v>
      </c>
      <c r="H12" s="5">
        <f t="shared" si="0"/>
        <v>1.72</v>
      </c>
      <c r="I12" s="5">
        <v>1.29</v>
      </c>
      <c r="J12" s="1" t="s">
        <v>53</v>
      </c>
    </row>
    <row r="13" spans="1:10" ht="15">
      <c r="A13" s="7" t="s">
        <v>12</v>
      </c>
      <c r="B13" s="3" t="s">
        <v>33</v>
      </c>
      <c r="D13" s="1">
        <v>2</v>
      </c>
      <c r="E13" s="1">
        <v>0</v>
      </c>
      <c r="G13" s="5">
        <v>0.1</v>
      </c>
      <c r="H13" s="5">
        <f t="shared" si="0"/>
        <v>4.3</v>
      </c>
      <c r="I13" s="5">
        <v>3.75</v>
      </c>
      <c r="J13" s="7" t="s">
        <v>54</v>
      </c>
    </row>
    <row r="14" spans="1:10" ht="15">
      <c r="A14" s="7" t="s">
        <v>13</v>
      </c>
      <c r="B14" s="3" t="s">
        <v>28</v>
      </c>
      <c r="D14" s="1">
        <v>1</v>
      </c>
      <c r="E14" s="1">
        <v>0</v>
      </c>
      <c r="G14" s="5">
        <v>0.05</v>
      </c>
      <c r="H14" s="5">
        <f t="shared" si="0"/>
        <v>2.15</v>
      </c>
      <c r="I14" s="5">
        <v>4.32</v>
      </c>
      <c r="J14" s="7" t="s">
        <v>55</v>
      </c>
    </row>
    <row r="15" spans="1:10" ht="15">
      <c r="A15" s="7" t="s">
        <v>14</v>
      </c>
      <c r="B15" s="3" t="s">
        <v>34</v>
      </c>
      <c r="D15" s="1">
        <v>1</v>
      </c>
      <c r="E15" s="1">
        <v>6</v>
      </c>
      <c r="G15" s="5">
        <v>0.075</v>
      </c>
      <c r="H15" s="5">
        <f t="shared" si="0"/>
        <v>3.225</v>
      </c>
      <c r="I15" s="5">
        <v>2.55</v>
      </c>
      <c r="J15" s="7" t="s">
        <v>76</v>
      </c>
    </row>
    <row r="16" spans="1:10" ht="15">
      <c r="A16" s="1" t="s">
        <v>15</v>
      </c>
      <c r="B16" s="3" t="s">
        <v>35</v>
      </c>
      <c r="E16" s="1">
        <v>3</v>
      </c>
      <c r="G16" s="5">
        <v>0.01</v>
      </c>
      <c r="H16" s="5">
        <f t="shared" si="0"/>
        <v>0.43</v>
      </c>
      <c r="I16" s="5">
        <v>0.65</v>
      </c>
      <c r="J16" s="1" t="s">
        <v>57</v>
      </c>
    </row>
    <row r="17" spans="1:10" ht="15">
      <c r="A17" s="7" t="s">
        <v>16</v>
      </c>
      <c r="B17" s="3" t="s">
        <v>31</v>
      </c>
      <c r="E17" s="1">
        <v>6</v>
      </c>
      <c r="G17" s="5">
        <v>0.025</v>
      </c>
      <c r="H17" s="5">
        <f t="shared" si="0"/>
        <v>1.075</v>
      </c>
      <c r="I17" s="5">
        <v>1.22</v>
      </c>
      <c r="J17" s="1" t="s">
        <v>58</v>
      </c>
    </row>
    <row r="18" spans="1:10" ht="15">
      <c r="A18" s="7" t="s">
        <v>65</v>
      </c>
      <c r="B18" s="3" t="s">
        <v>31</v>
      </c>
      <c r="E18" s="1">
        <v>6</v>
      </c>
      <c r="G18" s="5">
        <v>0.025</v>
      </c>
      <c r="H18" s="5">
        <f t="shared" si="0"/>
        <v>1.075</v>
      </c>
      <c r="I18" s="5">
        <v>0.99</v>
      </c>
      <c r="J18" s="1" t="s">
        <v>59</v>
      </c>
    </row>
    <row r="19" spans="1:10" ht="15">
      <c r="A19" s="7" t="s">
        <v>66</v>
      </c>
      <c r="B19" s="3" t="s">
        <v>36</v>
      </c>
      <c r="E19" s="1">
        <v>6.5</v>
      </c>
      <c r="G19" s="5">
        <v>0.03</v>
      </c>
      <c r="H19" s="5">
        <f t="shared" si="0"/>
        <v>1.29</v>
      </c>
      <c r="I19" s="8">
        <v>0.65</v>
      </c>
      <c r="J19" s="1" t="s">
        <v>60</v>
      </c>
    </row>
    <row r="20" spans="1:10" ht="15">
      <c r="A20" s="7" t="s">
        <v>19</v>
      </c>
      <c r="B20" s="3" t="s">
        <v>34</v>
      </c>
      <c r="D20" s="1">
        <v>1</v>
      </c>
      <c r="E20" s="1">
        <v>6</v>
      </c>
      <c r="G20" s="5">
        <v>0.075</v>
      </c>
      <c r="H20" s="5">
        <f t="shared" si="0"/>
        <v>3.225</v>
      </c>
      <c r="I20" s="5">
        <v>2.78</v>
      </c>
      <c r="J20" s="7" t="s">
        <v>61</v>
      </c>
    </row>
    <row r="21" spans="1:10" ht="15">
      <c r="A21" s="1" t="s">
        <v>20</v>
      </c>
      <c r="B21" s="8" t="s">
        <v>37</v>
      </c>
      <c r="D21" s="1">
        <v>4</v>
      </c>
      <c r="E21" s="1">
        <v>0</v>
      </c>
      <c r="G21" s="5">
        <v>0.2</v>
      </c>
      <c r="H21" s="5">
        <f t="shared" si="0"/>
        <v>8.6</v>
      </c>
      <c r="I21" s="5">
        <v>8.34</v>
      </c>
      <c r="J21" s="7" t="s">
        <v>77</v>
      </c>
    </row>
    <row r="22" spans="1:5" ht="15">
      <c r="A22" s="1" t="s">
        <v>67</v>
      </c>
      <c r="C22" s="1">
        <f>SUM(C2:C21)</f>
        <v>0</v>
      </c>
      <c r="D22" s="1">
        <f>SUM(D2:D21)</f>
        <v>10</v>
      </c>
      <c r="E22" s="1">
        <f>SUM(E2:E21)</f>
        <v>109.5</v>
      </c>
    </row>
    <row r="23" spans="1:8" ht="15">
      <c r="A23" s="1" t="s">
        <v>68</v>
      </c>
      <c r="C23" s="1">
        <f>TRUNC((D22+D23)/20)</f>
        <v>0</v>
      </c>
      <c r="D23" s="1">
        <f>TRUNC(E22/12)</f>
        <v>9</v>
      </c>
      <c r="H23" s="5"/>
    </row>
    <row r="24" spans="8:10" ht="15">
      <c r="H24" s="5"/>
      <c r="J24" s="1" t="s">
        <v>63</v>
      </c>
    </row>
    <row r="25" spans="1:8" ht="15">
      <c r="A25" s="1" t="s">
        <v>69</v>
      </c>
      <c r="C25" s="1">
        <f>SUM(C22:C23)</f>
        <v>0</v>
      </c>
      <c r="D25" s="1">
        <f>+D22+D23+(C23*20)</f>
        <v>19</v>
      </c>
      <c r="E25" s="1">
        <f>+E22-(D23*12)</f>
        <v>1.5</v>
      </c>
      <c r="H25" s="5"/>
    </row>
    <row r="26" spans="1:9" ht="15">
      <c r="A26" s="7" t="s">
        <v>70</v>
      </c>
      <c r="F26" s="5">
        <f>C25+(D25/20)+(E25/240)</f>
        <v>0.9562499999999999</v>
      </c>
      <c r="G26" s="5">
        <f>SUM(G2:G21)</f>
        <v>0.9650000000000001</v>
      </c>
      <c r="H26" s="5">
        <f>SUM(H2:H21)</f>
        <v>41.495</v>
      </c>
      <c r="I26" s="5">
        <f>SUM(I2:I21)</f>
        <v>38.879999999999995</v>
      </c>
    </row>
    <row r="27" spans="1:8" ht="15">
      <c r="A27" s="1" t="s">
        <v>22</v>
      </c>
      <c r="F27" s="5">
        <f>F26*43</f>
        <v>41.11875</v>
      </c>
      <c r="H27" s="5"/>
    </row>
    <row r="29" ht="15">
      <c r="H29" s="5"/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